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CAPE 476\"/>
    </mc:Choice>
  </mc:AlternateContent>
  <bookViews>
    <workbookView xWindow="-120" yWindow="-120" windowWidth="20730" windowHeight="11160"/>
  </bookViews>
  <sheets>
    <sheet name="orçamento" sheetId="1" r:id="rId1"/>
    <sheet name="Cronograma" sheetId="7" r:id="rId2"/>
    <sheet name="calculo" sheetId="8" r:id="rId3"/>
  </sheets>
  <definedNames>
    <definedName name="_xlnm.Print_Area" localSheetId="0">orçamento!$A$1:$H$26</definedName>
  </definedNames>
  <calcPr calcId="152511"/>
</workbook>
</file>

<file path=xl/calcChain.xml><?xml version="1.0" encoding="utf-8"?>
<calcChain xmlns="http://schemas.openxmlformats.org/spreadsheetml/2006/main">
  <c r="G17" i="1" l="1"/>
  <c r="G18" i="1"/>
  <c r="G16" i="1"/>
  <c r="H16" i="1" l="1"/>
  <c r="H18" i="1" l="1"/>
  <c r="H17" i="1"/>
  <c r="H19" i="1" l="1"/>
  <c r="H20" i="1" s="1"/>
  <c r="H25" i="8"/>
  <c r="H19" i="8" l="1"/>
  <c r="H23" i="8" l="1"/>
  <c r="H22" i="8"/>
  <c r="H21" i="8"/>
  <c r="H20" i="8"/>
  <c r="H18" i="8"/>
  <c r="H27" i="8" s="1"/>
  <c r="H15" i="8"/>
  <c r="H26" i="8" s="1"/>
  <c r="B11" i="7" l="1"/>
  <c r="B10" i="7"/>
  <c r="B9" i="7"/>
  <c r="C9" i="7" l="1"/>
  <c r="G9" i="7" s="1"/>
  <c r="C11" i="7"/>
  <c r="G11" i="7" s="1"/>
  <c r="C10" i="7" l="1"/>
  <c r="G10" i="7" s="1"/>
  <c r="G12" i="7" s="1"/>
</calcChain>
</file>

<file path=xl/sharedStrings.xml><?xml version="1.0" encoding="utf-8"?>
<sst xmlns="http://schemas.openxmlformats.org/spreadsheetml/2006/main" count="103" uniqueCount="87">
  <si>
    <t>PLANILHA ORÇAMENTÁRIA</t>
  </si>
  <si>
    <t>BDI</t>
  </si>
  <si>
    <t>DESCRIÇÃO</t>
  </si>
  <si>
    <t>UNID</t>
  </si>
  <si>
    <t>QUANT</t>
  </si>
  <si>
    <t>VALOR UNITÁRIO</t>
  </si>
  <si>
    <t>VALOR TOTAL</t>
  </si>
  <si>
    <t>T</t>
  </si>
  <si>
    <t>RESPONSÁVEIS TÉCNICOS</t>
  </si>
  <si>
    <t>RESPONSÁVEL LEGAL</t>
  </si>
  <si>
    <t>Assinatura:</t>
  </si>
  <si>
    <t>TOMADOR:  PREFEITURA MUNICIPAL DE ITIRAPUÃ/SP</t>
  </si>
  <si>
    <t>Prefeito Municipal</t>
  </si>
  <si>
    <t>RG: 18.605.228-5</t>
  </si>
  <si>
    <t xml:space="preserve">ITEM/ COD. </t>
  </si>
  <si>
    <t xml:space="preserve">TOTAL DO ITEM </t>
  </si>
  <si>
    <t>VALOR UNITÁRIO COM BDI</t>
  </si>
  <si>
    <t>RECAPEAMENTO ASFÁLTICO</t>
  </si>
  <si>
    <t>SINAPI</t>
  </si>
  <si>
    <t>MEMORIAL DE CÁLCULO</t>
  </si>
  <si>
    <t xml:space="preserve">TRECHO </t>
  </si>
  <si>
    <t>LARGURA</t>
  </si>
  <si>
    <t>COMPRIMENTO</t>
  </si>
  <si>
    <t>ÁREA TOTAL</t>
  </si>
  <si>
    <t>ÁREA TOTAL A SER RECAPEADA</t>
  </si>
  <si>
    <t>Nome: Rui Gonçalves - Assinatura</t>
  </si>
  <si>
    <t>Engenheiro Civil</t>
  </si>
  <si>
    <t>Engenheira Civil</t>
  </si>
  <si>
    <t>PAVIMENTAÇÃO ASFÁLTICA</t>
  </si>
  <si>
    <t>RUA GERALDO ANDRADE DO NASCIMENTO</t>
  </si>
  <si>
    <t>RUA JORGE ELIAS BACHUR</t>
  </si>
  <si>
    <t>RUA JUVENCIO ALVES FILHO</t>
  </si>
  <si>
    <t>ÁREA TOTAL A SER PAVIMENTADA</t>
  </si>
  <si>
    <t>Nome: Fabrício Antônio Goulart Pereira</t>
  </si>
  <si>
    <t>Reg. Profissional: 5070226610</t>
  </si>
  <si>
    <t>CRONOGRAMA FÍSICO-FINANCEIRO</t>
  </si>
  <si>
    <t>ITEM</t>
  </si>
  <si>
    <t>DISCRIMINAÇÃO</t>
  </si>
  <si>
    <t>Total (em R$)</t>
  </si>
  <si>
    <t>DE  ATIVIDADES</t>
  </si>
  <si>
    <t>TOTAIS</t>
  </si>
  <si>
    <t>Responsáveis Técnicos</t>
  </si>
  <si>
    <t>Representante Legal Tomador</t>
  </si>
  <si>
    <r>
      <t xml:space="preserve">Nome(1): </t>
    </r>
    <r>
      <rPr>
        <sz val="14"/>
        <color indexed="56"/>
        <rFont val="Calibri"/>
        <family val="2"/>
        <scheme val="minor"/>
      </rPr>
      <t>Rui Gonçalves</t>
    </r>
  </si>
  <si>
    <t>RG:18.605.228-5</t>
  </si>
  <si>
    <t>A Realizar em 30 dias</t>
  </si>
  <si>
    <t>TOMADOR: PREFEITURA MUNICIPAL DE ITIRAPUÃ</t>
  </si>
  <si>
    <t>EMPREENDIMENTO: PAVIMENTAÇÃO E RECAPEAMENTO ASFALTICO</t>
  </si>
  <si>
    <t>TRECHO</t>
  </si>
  <si>
    <t xml:space="preserve">RUA OSÓRIO DE ALMEIDA </t>
  </si>
  <si>
    <t>PROLONGAMENTO DA RUA OSORIO DE ALMEIDA COM A GUILHERMINO MODESTO DE MELO</t>
  </si>
  <si>
    <t>CONJUNTO HABITACIONAL FRANCISCO FERREIRA FARIA</t>
  </si>
  <si>
    <t>RUA NASSIM ABDALA BACHUR</t>
  </si>
  <si>
    <t>RUA JOSÉ GARCIA SANTANA</t>
  </si>
  <si>
    <t xml:space="preserve">ENTRE A RUA ANTONIO FELIX DE SOUZA E RUA NASSIM ABDALA BACHUR </t>
  </si>
  <si>
    <t>ENTRE A RUA ANTONIO FELIX DE SOUZA E RUA JORGE ELIAS BACHUR</t>
  </si>
  <si>
    <t>ENTRE A RUA GERALDO ANDRADE DO NASCIMENTO E RUA JOSÉ GARCIA SANTANA</t>
  </si>
  <si>
    <t>ENTRE A RUA CORONEL ANTONIO BELTRUDES E RUA NASSIM ABDALA BACHUR</t>
  </si>
  <si>
    <t>EMPREENDIMENTO: PAVIMENTAÇÃO ASFÁLTICA E RECAPEAMENTO ASFALTICO</t>
  </si>
  <si>
    <t>Itirapuã, 14 de abril de 2020</t>
  </si>
  <si>
    <t>Nome: Fabrício Antônio Goulart Pereira - Assinatura</t>
  </si>
  <si>
    <t>RUA ANTÔNIO FELIX DE SOUZA</t>
  </si>
  <si>
    <t>ENTRE A RUA GERALDO ANDRADE DO NASCIMENTO E A RUA JOSÉ GARCIA SANTANA</t>
  </si>
  <si>
    <t>CENTRO</t>
  </si>
  <si>
    <t>RUA CORONEL ANTONIO BELTRUDES</t>
  </si>
  <si>
    <t>ENDEREÇO: PROLONGAMENTO RUA OSORIO DE ALMEIDA, RUA CORONEL ANTÔNIO BELTRUDES E CONJ. HAB. FRANCISCO FERREIRA FARIA</t>
  </si>
  <si>
    <t xml:space="preserve">ENDEREÇO: RUA OSÓRIO DE ALMEIDA, RUA CORONEL ANTÔNIO BELTRUDES E CONJUNTO HABITACIONAL FRANCISCO FERREIRA FARIA </t>
  </si>
  <si>
    <t>ENTRE A RUA CORONEL PIO AVELINO DE FIQUEIREDO E RUA SÃO SEBASTIÃO</t>
  </si>
  <si>
    <t>Nome: Gerson Luiz Alves</t>
  </si>
  <si>
    <t>Nome: Fabiano Amorim</t>
  </si>
  <si>
    <t>RG: 21.189.116</t>
  </si>
  <si>
    <t xml:space="preserve">                                                                                            ESTADO DE SÃO PAULO
                                                                                            C.N.P.J MF45.317.955/0001-05</t>
  </si>
  <si>
    <t>TABELA</t>
  </si>
  <si>
    <t>TOTAL FINAL</t>
  </si>
  <si>
    <t>EXECUÇÃO DE PINTURA DE LIGAÇÃO COM EMULSÃO ASFÁLTICA RR-2C. AF_11/2019</t>
  </si>
  <si>
    <t>EXECUÇÃO DE PAVIMENTO COM APLICAÇÃO DE CONCRETO ASFÁLTICO, CAMADA DE ROLAMENTO - EXCLUSIVE CARGA E TRANSPORTE. AF_11/2019</t>
  </si>
  <si>
    <t>RECAPEAMENTO ASFALTICO</t>
  </si>
  <si>
    <t>SECRETÁRIO MUNICIPAL DE ENGENHARIA E OBRAS</t>
  </si>
  <si>
    <t>M³</t>
  </si>
  <si>
    <t>M²</t>
  </si>
  <si>
    <t>Reg. Profissional: A-27286-8</t>
  </si>
  <si>
    <t>74209/001</t>
  </si>
  <si>
    <t>PLACA DE OBRA EM CHAPA DE ACO GALVANIZADO</t>
  </si>
  <si>
    <t>Data de preço: 01/04/2022</t>
  </si>
  <si>
    <t>OBRA: RECAPEAMENTO ASFÁLTICO</t>
  </si>
  <si>
    <t>Itirapuã, 23 de junho de 2.022</t>
  </si>
  <si>
    <r>
      <rPr>
        <b/>
        <sz val="10"/>
        <rFont val="Calibri"/>
        <family val="2"/>
        <scheme val="minor"/>
      </rPr>
      <t>ENDEREÇO:</t>
    </r>
    <r>
      <rPr>
        <sz val="10"/>
        <rFont val="Calibri"/>
        <family val="2"/>
        <scheme val="minor"/>
      </rPr>
      <t xml:space="preserve"> VIAS URBANAS  DA CIDADE DE ITIRAPUÃ -</t>
    </r>
    <r>
      <rPr>
        <b/>
        <sz val="10"/>
        <rFont val="Calibri"/>
        <family val="2"/>
        <scheme val="minor"/>
      </rPr>
      <t xml:space="preserve"> Rua São Sebastião,</t>
    </r>
    <r>
      <rPr>
        <sz val="10"/>
        <rFont val="Calibri"/>
        <family val="2"/>
        <scheme val="minor"/>
      </rPr>
      <t xml:space="preserve"> trecho entre a Rua Sebastião Alves da Silva e a Rua Antônio Alves da Silva. </t>
    </r>
    <r>
      <rPr>
        <b/>
        <sz val="10"/>
        <rFont val="Calibri"/>
        <family val="2"/>
        <scheme val="minor"/>
      </rPr>
      <t>Rua José Jacinto da Silva,</t>
    </r>
    <r>
      <rPr>
        <sz val="10"/>
        <rFont val="Calibri"/>
        <family val="2"/>
        <scheme val="minor"/>
      </rPr>
      <t xml:space="preserve"> entre a Rua do Café e Rua Ipê. </t>
    </r>
    <r>
      <rPr>
        <b/>
        <sz val="10"/>
        <rFont val="Calibri"/>
        <family val="2"/>
        <scheme val="minor"/>
      </rPr>
      <t xml:space="preserve">Rua São Sebastião </t>
    </r>
    <r>
      <rPr>
        <sz val="10"/>
        <rFont val="Calibri"/>
        <family val="2"/>
        <scheme val="minor"/>
      </rPr>
      <t xml:space="preserve">trecho entre a Rua José Coelho de Freitas e Rua Cel. Antônio Beltrudes. </t>
    </r>
    <r>
      <rPr>
        <b/>
        <sz val="10"/>
        <rFont val="Calibri"/>
        <family val="2"/>
        <scheme val="minor"/>
      </rPr>
      <t xml:space="preserve">Rua José Coelho de Freitas </t>
    </r>
    <r>
      <rPr>
        <sz val="10"/>
        <rFont val="Calibri"/>
        <family val="2"/>
        <scheme val="minor"/>
      </rPr>
      <t xml:space="preserve">trecho entre a Rua São Sebastião e Rua Cel. Messias Rosa. </t>
    </r>
    <r>
      <rPr>
        <b/>
        <sz val="10"/>
        <rFont val="Calibri"/>
        <family val="2"/>
        <scheme val="minor"/>
      </rPr>
      <t>Rua João José Águila Gomes</t>
    </r>
    <r>
      <rPr>
        <sz val="10"/>
        <rFont val="Calibri"/>
        <family val="2"/>
        <scheme val="minor"/>
      </rPr>
      <t>, trecho entre a Rua Felicissímo Ferreira Primo e Rua São Sebastião.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</si>
</sst>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Cr$&quot;* #,##0.00_);_(&quot;Cr$&quot;* \(#,##0.00\);_(&quot;Cr$&quot;* &quot;-&quot;??_);_(@_)"/>
    <numFmt numFmtId="165" formatCode="_(* #,##0.00_);_(* \(#,##0.00\);_(* &quot;-&quot;??_);_(@_)"/>
    <numFmt numFmtId="166" formatCode="_-[$R$-416]\ * #,##0.00_-;\-[$R$-416]\ * #,##0.00_-;_-[$R$-416]\ 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56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b/>
      <u/>
      <sz val="12"/>
      <color theme="3" tint="-0.249977111117893"/>
      <name val="Times New Roman"/>
      <family val="1"/>
    </font>
    <font>
      <sz val="12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u/>
      <sz val="14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8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8"/>
      <color indexed="56"/>
      <name val="Calibri"/>
      <family val="2"/>
      <scheme val="minor"/>
    </font>
    <font>
      <sz val="13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12"/>
      <color indexed="56"/>
      <name val="Calibri"/>
      <family val="2"/>
      <scheme val="minor"/>
    </font>
    <font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4"/>
      <color indexed="56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u/>
      <sz val="18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56"/>
      </right>
      <top style="medium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44" fontId="29" fillId="0" borderId="0" applyFont="0" applyFill="0" applyBorder="0" applyAlignment="0" applyProtection="0"/>
    <xf numFmtId="0" fontId="30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8">
    <xf numFmtId="0" fontId="0" fillId="0" borderId="0" xfId="0"/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4" fontId="12" fillId="0" borderId="23" xfId="0" applyNumberFormat="1" applyFont="1" applyFill="1" applyBorder="1" applyAlignment="1">
      <alignment horizontal="center" vertical="center" wrapText="1"/>
    </xf>
    <xf numFmtId="4" fontId="12" fillId="0" borderId="2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9" fillId="0" borderId="37" xfId="0" applyFont="1" applyFill="1" applyBorder="1" applyAlignment="1" applyProtection="1">
      <alignment horizontal="center" shrinkToFit="1"/>
      <protection locked="0"/>
    </xf>
    <xf numFmtId="164" fontId="1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5" xfId="0" applyNumberFormat="1" applyFont="1" applyFill="1" applyBorder="1" applyAlignment="1" applyProtection="1">
      <alignment horizontal="center" shrinkToFit="1"/>
      <protection locked="0"/>
    </xf>
    <xf numFmtId="165" fontId="2" fillId="0" borderId="31" xfId="0" applyNumberFormat="1" applyFont="1" applyFill="1" applyBorder="1" applyAlignment="1" applyProtection="1">
      <alignment horizontal="left" shrinkToFit="1"/>
      <protection locked="0"/>
    </xf>
    <xf numFmtId="39" fontId="19" fillId="0" borderId="32" xfId="0" applyNumberFormat="1" applyFont="1" applyFill="1" applyBorder="1" applyAlignment="1" applyProtection="1">
      <alignment vertical="center" shrinkToFit="1"/>
      <protection locked="0"/>
    </xf>
    <xf numFmtId="39" fontId="19" fillId="0" borderId="18" xfId="0" applyNumberFormat="1" applyFont="1" applyFill="1" applyBorder="1" applyAlignment="1" applyProtection="1">
      <alignment shrinkToFit="1"/>
      <protection locked="0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center" vertical="center" shrinkToFit="1"/>
    </xf>
    <xf numFmtId="0" fontId="16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" fontId="12" fillId="0" borderId="24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3" fontId="25" fillId="0" borderId="2" xfId="0" applyNumberFormat="1" applyFont="1" applyFill="1" applyBorder="1" applyAlignment="1">
      <alignment horizontal="center"/>
    </xf>
    <xf numFmtId="3" fontId="25" fillId="0" borderId="2" xfId="0" applyNumberFormat="1" applyFont="1" applyBorder="1" applyAlignment="1">
      <alignment horizontal="center"/>
    </xf>
    <xf numFmtId="4" fontId="12" fillId="0" borderId="14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center" vertical="center" wrapText="1"/>
    </xf>
    <xf numFmtId="3" fontId="10" fillId="0" borderId="27" xfId="0" applyNumberFormat="1" applyFont="1" applyFill="1" applyBorder="1" applyAlignment="1">
      <alignment horizontal="center" vertical="center"/>
    </xf>
    <xf numFmtId="4" fontId="10" fillId="0" borderId="29" xfId="0" applyNumberFormat="1" applyFont="1" applyFill="1" applyBorder="1" applyAlignment="1">
      <alignment horizontal="center" vertical="center"/>
    </xf>
    <xf numFmtId="0" fontId="0" fillId="0" borderId="0" xfId="0"/>
    <xf numFmtId="2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24" fillId="0" borderId="2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4" fontId="9" fillId="0" borderId="3" xfId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right" vertical="center"/>
    </xf>
    <xf numFmtId="9" fontId="8" fillId="0" borderId="0" xfId="0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2" fontId="8" fillId="0" borderId="10" xfId="0" applyNumberFormat="1" applyFont="1" applyFill="1" applyBorder="1" applyAlignment="1">
      <alignment horizontal="right" vertical="center"/>
    </xf>
    <xf numFmtId="166" fontId="8" fillId="0" borderId="10" xfId="0" applyNumberFormat="1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0" fontId="24" fillId="0" borderId="23" xfId="0" applyFont="1" applyFill="1" applyBorder="1" applyAlignment="1">
      <alignment horizontal="center" vertical="center" wrapText="1"/>
    </xf>
    <xf numFmtId="2" fontId="24" fillId="0" borderId="24" xfId="0" applyNumberFormat="1" applyFont="1" applyFill="1" applyBorder="1" applyAlignment="1">
      <alignment horizontal="center" vertical="center"/>
    </xf>
    <xf numFmtId="166" fontId="24" fillId="0" borderId="24" xfId="0" applyNumberFormat="1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32" fillId="3" borderId="26" xfId="0" applyFont="1" applyFill="1" applyBorder="1" applyAlignment="1">
      <alignment vertical="center"/>
    </xf>
    <xf numFmtId="0" fontId="32" fillId="3" borderId="5" xfId="0" applyFont="1" applyFill="1" applyBorder="1" applyAlignment="1">
      <alignment horizontal="left" vertical="center"/>
    </xf>
    <xf numFmtId="44" fontId="32" fillId="3" borderId="6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2" fontId="9" fillId="0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vertical="top"/>
    </xf>
    <xf numFmtId="0" fontId="9" fillId="0" borderId="10" xfId="0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right" vertical="center"/>
    </xf>
    <xf numFmtId="166" fontId="9" fillId="0" borderId="10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24" fillId="2" borderId="16" xfId="0" applyFont="1" applyFill="1" applyBorder="1" applyAlignment="1">
      <alignment vertical="center" wrapText="1"/>
    </xf>
    <xf numFmtId="44" fontId="24" fillId="2" borderId="18" xfId="1" applyFont="1" applyFill="1" applyBorder="1" applyAlignment="1">
      <alignment horizontal="right" vertical="center" wrapText="1"/>
    </xf>
    <xf numFmtId="0" fontId="9" fillId="4" borderId="23" xfId="0" applyFont="1" applyFill="1" applyBorder="1" applyAlignment="1">
      <alignment vertical="center" wrapText="1"/>
    </xf>
    <xf numFmtId="44" fontId="36" fillId="4" borderId="25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5" borderId="1" xfId="0" applyFont="1" applyFill="1" applyBorder="1" applyAlignment="1">
      <alignment horizontal="center" vertical="center" wrapText="1"/>
    </xf>
    <xf numFmtId="2" fontId="37" fillId="5" borderId="1" xfId="0" applyNumberFormat="1" applyFont="1" applyFill="1" applyBorder="1" applyAlignment="1">
      <alignment horizontal="center" vertical="center" wrapText="1"/>
    </xf>
    <xf numFmtId="44" fontId="37" fillId="5" borderId="1" xfId="1" applyFont="1" applyFill="1" applyBorder="1" applyAlignment="1">
      <alignment horizontal="right" vertical="center" wrapText="1"/>
    </xf>
    <xf numFmtId="44" fontId="37" fillId="5" borderId="3" xfId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44" fontId="8" fillId="0" borderId="7" xfId="1" applyFont="1" applyFill="1" applyBorder="1" applyAlignment="1">
      <alignment horizontal="right" vertical="center" wrapText="1"/>
    </xf>
    <xf numFmtId="44" fontId="32" fillId="0" borderId="0" xfId="1" applyFont="1" applyFill="1" applyBorder="1" applyAlignment="1">
      <alignment horizontal="right" vertical="center" wrapText="1"/>
    </xf>
    <xf numFmtId="44" fontId="32" fillId="0" borderId="8" xfId="1" applyFont="1" applyFill="1" applyBorder="1" applyAlignment="1">
      <alignment horizontal="right" vertical="center" wrapText="1"/>
    </xf>
    <xf numFmtId="0" fontId="36" fillId="4" borderId="24" xfId="0" applyFont="1" applyFill="1" applyBorder="1" applyAlignment="1">
      <alignment horizontal="right" vertical="center" wrapText="1"/>
    </xf>
    <xf numFmtId="0" fontId="32" fillId="0" borderId="7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/>
    </xf>
    <xf numFmtId="0" fontId="35" fillId="0" borderId="5" xfId="0" applyFont="1" applyFill="1" applyBorder="1" applyAlignment="1">
      <alignment horizontal="left" vertical="center"/>
    </xf>
    <xf numFmtId="0" fontId="35" fillId="0" borderId="6" xfId="0" applyFont="1" applyFill="1" applyBorder="1" applyAlignment="1">
      <alignment horizontal="left" vertical="center"/>
    </xf>
    <xf numFmtId="0" fontId="32" fillId="3" borderId="44" xfId="0" applyFont="1" applyFill="1" applyBorder="1" applyAlignment="1">
      <alignment horizontal="left" vertical="center"/>
    </xf>
    <xf numFmtId="0" fontId="32" fillId="3" borderId="5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shrinkToFit="1"/>
    </xf>
    <xf numFmtId="0" fontId="13" fillId="0" borderId="6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wrapText="1" shrinkToFit="1"/>
    </xf>
    <xf numFmtId="0" fontId="0" fillId="0" borderId="13" xfId="0" applyBorder="1"/>
    <xf numFmtId="0" fontId="0" fillId="0" borderId="14" xfId="0" applyBorder="1"/>
    <xf numFmtId="0" fontId="15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 shrinkToFit="1"/>
    </xf>
    <xf numFmtId="0" fontId="17" fillId="0" borderId="13" xfId="0" applyFont="1" applyFill="1" applyBorder="1" applyAlignment="1">
      <alignment horizontal="center" vertical="center" wrapText="1" shrinkToFit="1"/>
    </xf>
    <xf numFmtId="0" fontId="17" fillId="0" borderId="14" xfId="0" applyFont="1" applyFill="1" applyBorder="1" applyAlignment="1">
      <alignment horizontal="center" vertical="center" wrapText="1" shrinkToFit="1"/>
    </xf>
    <xf numFmtId="0" fontId="23" fillId="0" borderId="7" xfId="0" applyFont="1" applyFill="1" applyBorder="1" applyAlignment="1" applyProtection="1">
      <alignment horizontal="left" shrinkToFit="1"/>
      <protection locked="0"/>
    </xf>
    <xf numFmtId="0" fontId="23" fillId="0" borderId="0" xfId="0" applyFont="1" applyFill="1" applyBorder="1" applyAlignment="1" applyProtection="1">
      <alignment horizontal="left" shrinkToFit="1"/>
      <protection locked="0"/>
    </xf>
    <xf numFmtId="0" fontId="23" fillId="0" borderId="8" xfId="0" applyFont="1" applyFill="1" applyBorder="1" applyAlignment="1" applyProtection="1">
      <alignment horizontal="left" shrinkToFit="1"/>
      <protection locked="0"/>
    </xf>
    <xf numFmtId="0" fontId="23" fillId="0" borderId="7" xfId="0" applyFont="1" applyFill="1" applyBorder="1" applyAlignment="1">
      <alignment horizontal="left" vertical="top"/>
    </xf>
    <xf numFmtId="0" fontId="0" fillId="0" borderId="0" xfId="0"/>
    <xf numFmtId="0" fontId="0" fillId="0" borderId="8" xfId="0" applyBorder="1"/>
    <xf numFmtId="0" fontId="23" fillId="0" borderId="7" xfId="0" applyFont="1" applyFill="1" applyBorder="1" applyAlignment="1" applyProtection="1">
      <alignment horizontal="left" vertical="top" shrinkToFit="1"/>
      <protection locked="0"/>
    </xf>
    <xf numFmtId="0" fontId="23" fillId="0" borderId="0" xfId="0" applyFont="1" applyFill="1" applyBorder="1" applyAlignment="1" applyProtection="1">
      <alignment horizontal="left" vertical="top" shrinkToFit="1"/>
      <protection locked="0"/>
    </xf>
    <xf numFmtId="0" fontId="23" fillId="0" borderId="8" xfId="0" applyFont="1" applyFill="1" applyBorder="1" applyAlignment="1" applyProtection="1">
      <alignment horizontal="left" vertical="top" shrinkToFit="1"/>
      <protection locked="0"/>
    </xf>
    <xf numFmtId="0" fontId="23" fillId="0" borderId="9" xfId="0" applyFont="1" applyFill="1" applyBorder="1" applyAlignment="1" applyProtection="1">
      <alignment horizontal="left" vertical="top" shrinkToFit="1"/>
      <protection locked="0"/>
    </xf>
    <xf numFmtId="0" fontId="23" fillId="0" borderId="10" xfId="0" applyFont="1" applyFill="1" applyBorder="1" applyAlignment="1" applyProtection="1">
      <alignment horizontal="left" vertical="top" shrinkToFit="1"/>
      <protection locked="0"/>
    </xf>
    <xf numFmtId="0" fontId="23" fillId="0" borderId="11" xfId="0" applyFont="1" applyFill="1" applyBorder="1" applyAlignment="1" applyProtection="1">
      <alignment horizontal="left" vertical="top" shrinkToFit="1"/>
      <protection locked="0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2" fillId="0" borderId="12" xfId="0" applyFont="1" applyFill="1" applyBorder="1" applyAlignment="1" applyProtection="1">
      <alignment horizontal="center" shrinkToFit="1"/>
      <protection locked="0"/>
    </xf>
    <xf numFmtId="0" fontId="22" fillId="0" borderId="13" xfId="0" applyFont="1" applyFill="1" applyBorder="1" applyAlignment="1" applyProtection="1">
      <alignment horizontal="center" shrinkToFit="1"/>
      <protection locked="0"/>
    </xf>
    <xf numFmtId="0" fontId="22" fillId="0" borderId="14" xfId="0" applyFont="1" applyFill="1" applyBorder="1" applyAlignment="1" applyProtection="1">
      <alignment horizontal="center" shrinkToFit="1"/>
      <protection locked="0"/>
    </xf>
    <xf numFmtId="39" fontId="22" fillId="0" borderId="12" xfId="0" applyNumberFormat="1" applyFont="1" applyFill="1" applyBorder="1" applyAlignment="1" applyProtection="1">
      <alignment horizontal="center" shrinkToFit="1"/>
      <protection locked="0"/>
    </xf>
    <xf numFmtId="0" fontId="13" fillId="0" borderId="4" xfId="0" applyFont="1" applyFill="1" applyBorder="1" applyAlignment="1" applyProtection="1">
      <alignment horizontal="left" shrinkToFit="1"/>
      <protection locked="0"/>
    </xf>
    <xf numFmtId="0" fontId="13" fillId="0" borderId="5" xfId="0" applyFont="1" applyFill="1" applyBorder="1" applyAlignment="1" applyProtection="1">
      <alignment horizontal="left" shrinkToFit="1"/>
      <protection locked="0"/>
    </xf>
    <xf numFmtId="0" fontId="13" fillId="0" borderId="6" xfId="0" applyFont="1" applyFill="1" applyBorder="1" applyAlignment="1" applyProtection="1">
      <alignment horizontal="left" shrinkToFit="1"/>
      <protection locked="0"/>
    </xf>
    <xf numFmtId="39" fontId="13" fillId="0" borderId="4" xfId="0" applyNumberFormat="1" applyFont="1" applyFill="1" applyBorder="1" applyAlignment="1" applyProtection="1">
      <alignment horizontal="left" shrinkToFit="1"/>
      <protection locked="0"/>
    </xf>
    <xf numFmtId="0" fontId="0" fillId="0" borderId="5" xfId="0" applyBorder="1"/>
    <xf numFmtId="0" fontId="0" fillId="0" borderId="6" xfId="0" applyBorder="1"/>
    <xf numFmtId="165" fontId="19" fillId="0" borderId="39" xfId="0" applyNumberFormat="1" applyFont="1" applyFill="1" applyBorder="1" applyAlignment="1" applyProtection="1">
      <alignment horizontal="right" shrinkToFit="1"/>
      <protection locked="0"/>
    </xf>
    <xf numFmtId="165" fontId="19" fillId="0" borderId="20" xfId="0" applyNumberFormat="1" applyFont="1" applyFill="1" applyBorder="1" applyAlignment="1" applyProtection="1">
      <alignment horizontal="right" shrinkToFit="1"/>
      <protection locked="0"/>
    </xf>
    <xf numFmtId="165" fontId="19" fillId="0" borderId="21" xfId="0" applyNumberFormat="1" applyFont="1" applyFill="1" applyBorder="1" applyAlignment="1" applyProtection="1">
      <alignment horizontal="right" shrinkToFit="1"/>
      <protection locked="0"/>
    </xf>
    <xf numFmtId="44" fontId="18" fillId="0" borderId="0" xfId="0" applyNumberFormat="1" applyFont="1" applyFill="1" applyBorder="1" applyAlignment="1">
      <alignment horizontal="right" wrapText="1" shrinkToFit="1"/>
    </xf>
    <xf numFmtId="0" fontId="18" fillId="0" borderId="0" xfId="0" applyFont="1" applyFill="1" applyBorder="1" applyAlignment="1">
      <alignment horizontal="right" wrapText="1" shrinkToFit="1"/>
    </xf>
    <xf numFmtId="0" fontId="23" fillId="0" borderId="4" xfId="0" applyFont="1" applyFill="1" applyBorder="1" applyAlignment="1">
      <alignment horizontal="center" vertical="center" wrapText="1" shrinkToFit="1"/>
    </xf>
    <xf numFmtId="0" fontId="17" fillId="0" borderId="5" xfId="0" applyFont="1" applyFill="1" applyBorder="1" applyAlignment="1">
      <alignment horizontal="center" vertical="center" wrapText="1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 wrapText="1" shrinkToFit="1"/>
    </xf>
    <xf numFmtId="0" fontId="17" fillId="0" borderId="10" xfId="0" applyFont="1" applyFill="1" applyBorder="1" applyAlignment="1">
      <alignment horizontal="center" vertical="center" wrapText="1" shrinkToFit="1"/>
    </xf>
    <xf numFmtId="0" fontId="17" fillId="0" borderId="11" xfId="0" applyFont="1" applyFill="1" applyBorder="1" applyAlignment="1">
      <alignment horizontal="center" vertical="center" wrapText="1" shrinkToFit="1"/>
    </xf>
    <xf numFmtId="0" fontId="19" fillId="0" borderId="41" xfId="0" applyFont="1" applyFill="1" applyBorder="1" applyAlignment="1" applyProtection="1">
      <alignment horizontal="center" shrinkToFit="1"/>
      <protection locked="0"/>
    </xf>
    <xf numFmtId="0" fontId="19" fillId="0" borderId="13" xfId="0" applyFont="1" applyFill="1" applyBorder="1" applyAlignment="1" applyProtection="1">
      <alignment horizontal="center" shrinkToFit="1"/>
      <protection locked="0"/>
    </xf>
    <xf numFmtId="0" fontId="19" fillId="0" borderId="40" xfId="0" applyFont="1" applyFill="1" applyBorder="1" applyAlignment="1" applyProtection="1">
      <alignment horizontal="center" shrinkToFit="1"/>
      <protection locked="0"/>
    </xf>
    <xf numFmtId="0" fontId="23" fillId="0" borderId="7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3" fillId="0" borderId="8" xfId="0" applyFont="1" applyBorder="1" applyAlignment="1">
      <alignment horizontal="left"/>
    </xf>
    <xf numFmtId="39" fontId="23" fillId="0" borderId="7" xfId="0" applyNumberFormat="1" applyFont="1" applyFill="1" applyBorder="1" applyAlignment="1" applyProtection="1">
      <alignment horizontal="left" shrinkToFit="1"/>
      <protection locked="0"/>
    </xf>
    <xf numFmtId="164" fontId="19" fillId="0" borderId="36" xfId="0" applyNumberFormat="1" applyFont="1" applyFill="1" applyBorder="1" applyAlignment="1" applyProtection="1">
      <alignment vertical="center" shrinkToFit="1"/>
      <protection locked="0"/>
    </xf>
    <xf numFmtId="0" fontId="21" fillId="0" borderId="16" xfId="0" applyFont="1" applyBorder="1" applyAlignment="1">
      <alignment vertical="center" shrinkToFit="1"/>
    </xf>
    <xf numFmtId="0" fontId="20" fillId="0" borderId="37" xfId="0" applyFont="1" applyFill="1" applyBorder="1" applyAlignment="1" applyProtection="1">
      <alignment horizontal="center" vertical="center"/>
      <protection locked="0"/>
    </xf>
    <xf numFmtId="0" fontId="19" fillId="0" borderId="38" xfId="0" applyFont="1" applyFill="1" applyBorder="1" applyAlignment="1" applyProtection="1">
      <alignment horizontal="center" vertical="center" shrinkToFit="1"/>
      <protection locked="0"/>
    </xf>
    <xf numFmtId="0" fontId="19" fillId="0" borderId="18" xfId="0" applyFont="1" applyFill="1" applyBorder="1" applyAlignment="1" applyProtection="1">
      <alignment horizontal="center" vertical="center" shrinkToFit="1"/>
      <protection locked="0"/>
    </xf>
    <xf numFmtId="1" fontId="19" fillId="0" borderId="19" xfId="0" applyNumberFormat="1" applyFont="1" applyFill="1" applyBorder="1" applyAlignment="1" applyProtection="1">
      <alignment horizontal="center" shrinkToFit="1"/>
      <protection locked="0"/>
    </xf>
    <xf numFmtId="1" fontId="19" fillId="0" borderId="20" xfId="0" applyNumberFormat="1" applyFont="1" applyFill="1" applyBorder="1" applyAlignment="1" applyProtection="1">
      <alignment horizontal="center" shrinkToFit="1"/>
      <protection locked="0"/>
    </xf>
    <xf numFmtId="1" fontId="19" fillId="0" borderId="21" xfId="0" applyNumberFormat="1" applyFont="1" applyFill="1" applyBorder="1" applyAlignment="1" applyProtection="1">
      <alignment horizontal="center" shrinkToFit="1"/>
      <protection locked="0"/>
    </xf>
    <xf numFmtId="39" fontId="21" fillId="0" borderId="33" xfId="0" applyNumberFormat="1" applyFont="1" applyFill="1" applyBorder="1" applyAlignment="1" applyProtection="1">
      <alignment horizontal="center" shrinkToFit="1"/>
      <protection locked="0"/>
    </xf>
    <xf numFmtId="39" fontId="21" fillId="0" borderId="30" xfId="0" applyNumberFormat="1" applyFont="1" applyFill="1" applyBorder="1" applyAlignment="1" applyProtection="1">
      <alignment horizontal="center" shrinkToFit="1"/>
      <protection locked="0"/>
    </xf>
    <xf numFmtId="39" fontId="21" fillId="0" borderId="34" xfId="0" applyNumberFormat="1" applyFont="1" applyFill="1" applyBorder="1" applyAlignment="1" applyProtection="1">
      <alignment horizontal="center" shrinkToFit="1"/>
      <protection locked="0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4" fontId="27" fillId="0" borderId="42" xfId="0" applyNumberFormat="1" applyFont="1" applyFill="1" applyBorder="1" applyAlignment="1">
      <alignment horizontal="left" vertical="center" wrapText="1"/>
    </xf>
    <xf numFmtId="4" fontId="27" fillId="0" borderId="30" xfId="0" applyNumberFormat="1" applyFont="1" applyFill="1" applyBorder="1" applyAlignment="1">
      <alignment horizontal="left" vertical="center" wrapText="1"/>
    </xf>
    <xf numFmtId="4" fontId="27" fillId="0" borderId="43" xfId="0" applyNumberFormat="1" applyFont="1" applyFill="1" applyBorder="1" applyAlignment="1">
      <alignment horizontal="left" vertical="center" wrapText="1"/>
    </xf>
    <xf numFmtId="4" fontId="26" fillId="0" borderId="42" xfId="0" applyNumberFormat="1" applyFont="1" applyFill="1" applyBorder="1" applyAlignment="1">
      <alignment horizontal="center" vertical="center" wrapText="1"/>
    </xf>
    <xf numFmtId="4" fontId="26" fillId="0" borderId="30" xfId="0" applyNumberFormat="1" applyFont="1" applyFill="1" applyBorder="1" applyAlignment="1">
      <alignment horizontal="center" vertical="center" wrapText="1"/>
    </xf>
    <xf numFmtId="4" fontId="26" fillId="0" borderId="4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44" fontId="12" fillId="0" borderId="10" xfId="1" applyFont="1" applyFill="1" applyBorder="1" applyAlignment="1">
      <alignment horizontal="right" vertical="center" wrapText="1"/>
    </xf>
    <xf numFmtId="44" fontId="12" fillId="0" borderId="11" xfId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2" fillId="0" borderId="24" xfId="0" applyNumberFormat="1" applyFont="1" applyFill="1" applyBorder="1" applyAlignment="1">
      <alignment horizontal="center" vertical="center"/>
    </xf>
    <xf numFmtId="4" fontId="12" fillId="0" borderId="24" xfId="0" applyNumberFormat="1" applyFont="1" applyFill="1" applyBorder="1" applyAlignment="1">
      <alignment horizontal="center" vertical="center" wrapText="1"/>
    </xf>
    <xf numFmtId="4" fontId="10" fillId="0" borderId="22" xfId="0" applyNumberFormat="1" applyFont="1" applyFill="1" applyBorder="1" applyAlignment="1">
      <alignment horizontal="center" vertical="center"/>
    </xf>
    <xf numFmtId="4" fontId="10" fillId="0" borderId="35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center" vertical="center"/>
    </xf>
  </cellXfs>
  <cellStyles count="16">
    <cellStyle name="Moeda" xfId="1" builtinId="4"/>
    <cellStyle name="Moeda 2" xfId="3"/>
    <cellStyle name="Moeda 2 2" xfId="14"/>
    <cellStyle name="Moeda 3" xfId="6"/>
    <cellStyle name="Moeda 4" xfId="12"/>
    <cellStyle name="Normal" xfId="0" builtinId="0"/>
    <cellStyle name="Normal 2" xfId="7"/>
    <cellStyle name="Normal 3" xfId="5"/>
    <cellStyle name="Porcentagem 2" xfId="8"/>
    <cellStyle name="Vírgula" xfId="2" builtinId="3"/>
    <cellStyle name="Vírgula 2" xfId="4"/>
    <cellStyle name="Vírgula 2 2" xfId="11"/>
    <cellStyle name="Vírgula 2 3" xfId="15"/>
    <cellStyle name="Vírgula 3" xfId="10"/>
    <cellStyle name="Vírgula 4" xfId="9"/>
    <cellStyle name="Vírgula 5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33130</xdr:rowOff>
    </xdr:from>
    <xdr:to>
      <xdr:col>2</xdr:col>
      <xdr:colOff>2400300</xdr:colOff>
      <xdr:row>4</xdr:row>
      <xdr:rowOff>293590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88D3D6E6-F3E5-4BFC-A160-414465459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33130"/>
          <a:ext cx="3419474" cy="856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161925</xdr:rowOff>
    </xdr:from>
    <xdr:to>
      <xdr:col>1</xdr:col>
      <xdr:colOff>3114675</xdr:colOff>
      <xdr:row>4</xdr:row>
      <xdr:rowOff>51041</xdr:rowOff>
    </xdr:to>
    <xdr:pic>
      <xdr:nvPicPr>
        <xdr:cNvPr id="2" name="Picture 1" descr="TIMBRE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161925"/>
          <a:ext cx="3667125" cy="10511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7</xdr:col>
      <xdr:colOff>457200</xdr:colOff>
      <xdr:row>5</xdr:row>
      <xdr:rowOff>0</xdr:rowOff>
    </xdr:to>
    <xdr:pic>
      <xdr:nvPicPr>
        <xdr:cNvPr id="5" name="Picture 1" descr="TIMBRE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43050" y="0"/>
          <a:ext cx="653415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115" zoomScaleNormal="115" workbookViewId="0">
      <selection activeCell="I24" sqref="I24"/>
    </sheetView>
  </sheetViews>
  <sheetFormatPr defaultRowHeight="12" x14ac:dyDescent="0.25"/>
  <cols>
    <col min="1" max="1" width="11.140625" style="9" customWidth="1"/>
    <col min="2" max="2" width="6" style="10" customWidth="1"/>
    <col min="3" max="3" width="41.42578125" style="54" customWidth="1"/>
    <col min="4" max="4" width="6" style="16" customWidth="1"/>
    <col min="5" max="5" width="11.28515625" style="49" customWidth="1"/>
    <col min="6" max="6" width="11.7109375" style="50" customWidth="1"/>
    <col min="7" max="7" width="13" style="15" customWidth="1"/>
    <col min="8" max="8" width="17.85546875" style="15" customWidth="1"/>
    <col min="9" max="10" width="11.85546875" style="9" bestFit="1" customWidth="1"/>
    <col min="11" max="16384" width="9.140625" style="9"/>
  </cols>
  <sheetData>
    <row r="1" spans="1:12" x14ac:dyDescent="0.25">
      <c r="A1" s="121" t="s">
        <v>71</v>
      </c>
      <c r="B1" s="122"/>
      <c r="C1" s="122"/>
      <c r="D1" s="122"/>
      <c r="E1" s="122"/>
      <c r="F1" s="122"/>
      <c r="G1" s="122"/>
      <c r="H1" s="123"/>
    </row>
    <row r="2" spans="1:12" x14ac:dyDescent="0.25">
      <c r="A2" s="124"/>
      <c r="B2" s="125"/>
      <c r="C2" s="125"/>
      <c r="D2" s="125"/>
      <c r="E2" s="125"/>
      <c r="F2" s="125"/>
      <c r="G2" s="125"/>
      <c r="H2" s="126"/>
    </row>
    <row r="3" spans="1:12" x14ac:dyDescent="0.25">
      <c r="A3" s="124"/>
      <c r="B3" s="125"/>
      <c r="C3" s="125"/>
      <c r="D3" s="125"/>
      <c r="E3" s="125"/>
      <c r="F3" s="125"/>
      <c r="G3" s="125"/>
      <c r="H3" s="126"/>
    </row>
    <row r="4" spans="1:12" x14ac:dyDescent="0.25">
      <c r="A4" s="124"/>
      <c r="B4" s="125"/>
      <c r="C4" s="125"/>
      <c r="D4" s="125"/>
      <c r="E4" s="125"/>
      <c r="F4" s="125"/>
      <c r="G4" s="125"/>
      <c r="H4" s="126"/>
    </row>
    <row r="5" spans="1:12" ht="24" customHeight="1" thickBot="1" x14ac:dyDescent="0.3">
      <c r="A5" s="124"/>
      <c r="B5" s="125"/>
      <c r="C5" s="125"/>
      <c r="D5" s="125"/>
      <c r="E5" s="125"/>
      <c r="F5" s="125"/>
      <c r="G5" s="125"/>
      <c r="H5" s="126"/>
    </row>
    <row r="6" spans="1:12" s="11" customFormat="1" ht="15" customHeight="1" x14ac:dyDescent="0.25">
      <c r="A6" s="127" t="s">
        <v>0</v>
      </c>
      <c r="B6" s="128"/>
      <c r="C6" s="128"/>
      <c r="D6" s="128"/>
      <c r="E6" s="128"/>
      <c r="F6" s="128"/>
      <c r="G6" s="128"/>
      <c r="H6" s="129"/>
      <c r="I6" s="1"/>
    </row>
    <row r="7" spans="1:12" s="11" customFormat="1" ht="4.5" customHeight="1" x14ac:dyDescent="0.25">
      <c r="A7" s="130"/>
      <c r="B7" s="131"/>
      <c r="C7" s="131"/>
      <c r="D7" s="131"/>
      <c r="E7" s="131"/>
      <c r="F7" s="131"/>
      <c r="G7" s="131"/>
      <c r="H7" s="132"/>
      <c r="I7" s="1"/>
    </row>
    <row r="8" spans="1:12" ht="15.75" customHeight="1" thickBot="1" x14ac:dyDescent="0.3">
      <c r="A8" s="134" t="s">
        <v>11</v>
      </c>
      <c r="B8" s="135"/>
      <c r="C8" s="135"/>
      <c r="D8" s="135"/>
      <c r="E8" s="135"/>
      <c r="F8" s="135"/>
      <c r="G8" s="135"/>
      <c r="H8" s="136"/>
    </row>
    <row r="9" spans="1:12" s="5" customFormat="1" ht="16.5" thickBot="1" x14ac:dyDescent="0.3">
      <c r="A9" s="137" t="s">
        <v>84</v>
      </c>
      <c r="B9" s="138"/>
      <c r="C9" s="138"/>
      <c r="D9" s="138"/>
      <c r="E9" s="138"/>
      <c r="F9" s="138"/>
      <c r="G9" s="138"/>
      <c r="H9" s="139"/>
    </row>
    <row r="10" spans="1:12" s="5" customFormat="1" ht="18.75" customHeight="1" x14ac:dyDescent="0.25">
      <c r="A10" s="142" t="s">
        <v>86</v>
      </c>
      <c r="B10" s="143"/>
      <c r="C10" s="143"/>
      <c r="D10" s="143"/>
      <c r="E10" s="143"/>
      <c r="F10" s="143"/>
      <c r="G10" s="143"/>
      <c r="H10" s="144"/>
    </row>
    <row r="11" spans="1:12" s="5" customFormat="1" ht="36.75" customHeight="1" thickBot="1" x14ac:dyDescent="0.3">
      <c r="A11" s="145"/>
      <c r="B11" s="146"/>
      <c r="C11" s="146"/>
      <c r="D11" s="146"/>
      <c r="E11" s="146"/>
      <c r="F11" s="146"/>
      <c r="G11" s="146"/>
      <c r="H11" s="147"/>
    </row>
    <row r="12" spans="1:12" s="5" customFormat="1" ht="12.75" x14ac:dyDescent="0.25">
      <c r="A12" s="56" t="s">
        <v>72</v>
      </c>
      <c r="B12" s="51" t="s">
        <v>18</v>
      </c>
      <c r="C12" s="51" t="s">
        <v>83</v>
      </c>
      <c r="D12" s="57"/>
      <c r="E12" s="58" t="s">
        <v>1</v>
      </c>
      <c r="F12" s="100">
        <v>0.15</v>
      </c>
      <c r="G12" s="59"/>
      <c r="H12" s="60"/>
    </row>
    <row r="13" spans="1:12" s="5" customFormat="1" ht="6" customHeight="1" thickBot="1" x14ac:dyDescent="0.3">
      <c r="A13" s="61"/>
      <c r="B13" s="52"/>
      <c r="C13" s="52"/>
      <c r="D13" s="62"/>
      <c r="E13" s="63"/>
      <c r="F13" s="64"/>
      <c r="G13" s="65"/>
      <c r="H13" s="66"/>
    </row>
    <row r="14" spans="1:12" s="2" customFormat="1" ht="36.75" customHeight="1" thickBot="1" x14ac:dyDescent="0.3">
      <c r="A14" s="67" t="s">
        <v>14</v>
      </c>
      <c r="B14" s="53" t="s">
        <v>7</v>
      </c>
      <c r="C14" s="53" t="s">
        <v>2</v>
      </c>
      <c r="D14" s="53" t="s">
        <v>3</v>
      </c>
      <c r="E14" s="68" t="s">
        <v>4</v>
      </c>
      <c r="F14" s="69" t="s">
        <v>5</v>
      </c>
      <c r="G14" s="70" t="s">
        <v>16</v>
      </c>
      <c r="H14" s="71" t="s">
        <v>6</v>
      </c>
    </row>
    <row r="15" spans="1:12" s="17" customFormat="1" ht="12.75" x14ac:dyDescent="0.25">
      <c r="A15" s="72"/>
      <c r="B15" s="140" t="s">
        <v>76</v>
      </c>
      <c r="C15" s="141"/>
      <c r="D15" s="141"/>
      <c r="E15" s="141"/>
      <c r="F15" s="141"/>
      <c r="G15" s="73"/>
      <c r="H15" s="74"/>
      <c r="J15" s="18"/>
      <c r="K15" s="18"/>
      <c r="L15" s="18"/>
    </row>
    <row r="16" spans="1:12" s="17" customFormat="1" x14ac:dyDescent="0.25">
      <c r="A16" s="102" t="s">
        <v>81</v>
      </c>
      <c r="B16" s="103" t="s">
        <v>18</v>
      </c>
      <c r="C16" s="104" t="s">
        <v>82</v>
      </c>
      <c r="D16" s="105" t="s">
        <v>79</v>
      </c>
      <c r="E16" s="106">
        <v>6</v>
      </c>
      <c r="F16" s="107">
        <v>292.71699999999998</v>
      </c>
      <c r="G16" s="107">
        <f>F16*1.15</f>
        <v>336.62454999999994</v>
      </c>
      <c r="H16" s="108">
        <f>E16*G16</f>
        <v>2019.7472999999995</v>
      </c>
      <c r="J16" s="18"/>
      <c r="K16" s="18"/>
      <c r="L16" s="18"/>
    </row>
    <row r="17" spans="1:12" s="17" customFormat="1" ht="24" x14ac:dyDescent="0.25">
      <c r="A17" s="75">
        <v>96402</v>
      </c>
      <c r="B17" s="76" t="s">
        <v>18</v>
      </c>
      <c r="C17" s="77" t="s">
        <v>74</v>
      </c>
      <c r="D17" s="78" t="s">
        <v>79</v>
      </c>
      <c r="E17" s="109">
        <v>8434.1299999999992</v>
      </c>
      <c r="F17" s="79">
        <v>2.79</v>
      </c>
      <c r="G17" s="107">
        <f t="shared" ref="G17:G18" si="0">F17*1.15</f>
        <v>3.2084999999999999</v>
      </c>
      <c r="H17" s="55">
        <f>E17*G17</f>
        <v>27060.906104999998</v>
      </c>
      <c r="J17" s="18"/>
      <c r="K17" s="18"/>
      <c r="L17" s="18"/>
    </row>
    <row r="18" spans="1:12" s="17" customFormat="1" ht="36" x14ac:dyDescent="0.25">
      <c r="A18" s="75">
        <v>95995</v>
      </c>
      <c r="B18" s="80" t="s">
        <v>18</v>
      </c>
      <c r="C18" s="77" t="s">
        <v>75</v>
      </c>
      <c r="D18" s="78" t="s">
        <v>78</v>
      </c>
      <c r="E18" s="110">
        <v>269.62</v>
      </c>
      <c r="F18" s="79">
        <v>1443.64</v>
      </c>
      <c r="G18" s="107">
        <f t="shared" si="0"/>
        <v>1660.1859999999999</v>
      </c>
      <c r="H18" s="55">
        <f t="shared" ref="H18" si="1">E18*G18</f>
        <v>447619.34931999998</v>
      </c>
      <c r="J18" s="18"/>
      <c r="K18" s="18"/>
      <c r="L18" s="18"/>
    </row>
    <row r="19" spans="1:12" s="17" customFormat="1" ht="15" customHeight="1" thickBot="1" x14ac:dyDescent="0.3">
      <c r="A19" s="96"/>
      <c r="B19" s="133" t="s">
        <v>15</v>
      </c>
      <c r="C19" s="133"/>
      <c r="D19" s="133"/>
      <c r="E19" s="133"/>
      <c r="F19" s="133"/>
      <c r="G19" s="133"/>
      <c r="H19" s="97">
        <f>+H17+H18+H16</f>
        <v>476700.00272499997</v>
      </c>
      <c r="J19" s="18"/>
      <c r="K19" s="18"/>
      <c r="L19" s="18"/>
    </row>
    <row r="20" spans="1:12" s="3" customFormat="1" ht="16.5" thickBot="1" x14ac:dyDescent="0.3">
      <c r="A20" s="98"/>
      <c r="B20" s="117" t="s">
        <v>73</v>
      </c>
      <c r="C20" s="117"/>
      <c r="D20" s="117"/>
      <c r="E20" s="117"/>
      <c r="F20" s="117"/>
      <c r="G20" s="117"/>
      <c r="H20" s="99">
        <f>H19</f>
        <v>476700.00272499997</v>
      </c>
    </row>
    <row r="21" spans="1:12" s="3" customFormat="1" ht="13.5" thickBot="1" x14ac:dyDescent="0.3">
      <c r="A21" s="114" t="s">
        <v>85</v>
      </c>
      <c r="B21" s="115"/>
      <c r="C21" s="115"/>
      <c r="D21" s="115"/>
      <c r="E21" s="115"/>
      <c r="F21" s="115"/>
      <c r="G21" s="115"/>
      <c r="H21" s="116"/>
    </row>
    <row r="22" spans="1:12" s="3" customFormat="1" ht="15.75" customHeight="1" x14ac:dyDescent="0.25">
      <c r="A22" s="111" t="s">
        <v>8</v>
      </c>
      <c r="B22" s="112"/>
      <c r="C22" s="120"/>
      <c r="D22" s="111" t="s">
        <v>9</v>
      </c>
      <c r="E22" s="112"/>
      <c r="F22" s="112"/>
      <c r="G22" s="112"/>
      <c r="H22" s="113"/>
    </row>
    <row r="23" spans="1:12" s="3" customFormat="1" ht="15.75" customHeight="1" x14ac:dyDescent="0.25">
      <c r="A23" s="118" t="s">
        <v>69</v>
      </c>
      <c r="B23" s="119"/>
      <c r="C23" s="119"/>
      <c r="D23" s="118" t="s">
        <v>68</v>
      </c>
      <c r="E23" s="119"/>
      <c r="F23" s="119"/>
      <c r="G23" s="81"/>
      <c r="H23" s="82"/>
    </row>
    <row r="24" spans="1:12" s="3" customFormat="1" ht="15.75" customHeight="1" x14ac:dyDescent="0.25">
      <c r="A24" s="83" t="s">
        <v>77</v>
      </c>
      <c r="B24" s="101"/>
      <c r="C24" s="94"/>
      <c r="D24" s="83" t="s">
        <v>12</v>
      </c>
      <c r="E24" s="84"/>
      <c r="F24" s="85"/>
      <c r="G24" s="86"/>
      <c r="H24" s="87"/>
    </row>
    <row r="25" spans="1:12" ht="19.5" customHeight="1" x14ac:dyDescent="0.25">
      <c r="A25" s="83" t="s">
        <v>80</v>
      </c>
      <c r="B25" s="101"/>
      <c r="C25" s="94"/>
      <c r="D25" s="83" t="s">
        <v>70</v>
      </c>
      <c r="E25" s="84"/>
      <c r="F25" s="85"/>
      <c r="G25" s="86"/>
      <c r="H25" s="87"/>
    </row>
    <row r="26" spans="1:12" ht="31.5" customHeight="1" thickBot="1" x14ac:dyDescent="0.3">
      <c r="A26" s="88" t="s">
        <v>10</v>
      </c>
      <c r="B26" s="89"/>
      <c r="C26" s="95"/>
      <c r="D26" s="88" t="s">
        <v>10</v>
      </c>
      <c r="E26" s="90"/>
      <c r="F26" s="91"/>
      <c r="G26" s="92"/>
      <c r="H26" s="93"/>
    </row>
    <row r="28" spans="1:12" ht="15" customHeight="1" x14ac:dyDescent="0.25"/>
  </sheetData>
  <mergeCells count="13">
    <mergeCell ref="A1:H5"/>
    <mergeCell ref="A6:H7"/>
    <mergeCell ref="B19:G19"/>
    <mergeCell ref="A8:H8"/>
    <mergeCell ref="A9:H9"/>
    <mergeCell ref="B15:F15"/>
    <mergeCell ref="A10:H11"/>
    <mergeCell ref="D22:H22"/>
    <mergeCell ref="A21:H21"/>
    <mergeCell ref="B20:G20"/>
    <mergeCell ref="D23:F23"/>
    <mergeCell ref="A23:C23"/>
    <mergeCell ref="A22:C22"/>
  </mergeCells>
  <phoneticPr fontId="33" type="noConversion"/>
  <printOptions horizontalCentered="1"/>
  <pageMargins left="0.74803149606299213" right="0.51181102362204722" top="0.19685039370078741" bottom="0.15748031496062992" header="0.15748031496062992" footer="0.15748031496062992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>
      <selection activeCell="C9" sqref="C9:F9"/>
    </sheetView>
  </sheetViews>
  <sheetFormatPr defaultRowHeight="15" x14ac:dyDescent="0.25"/>
  <cols>
    <col min="1" max="1" width="9.5703125" bestFit="1" customWidth="1"/>
    <col min="2" max="2" width="49.140625" customWidth="1"/>
    <col min="6" max="6" width="27.85546875" customWidth="1"/>
    <col min="7" max="7" width="32" customWidth="1"/>
  </cols>
  <sheetData>
    <row r="1" spans="1:7" ht="19.5" thickBot="1" x14ac:dyDescent="0.3">
      <c r="A1" s="148"/>
      <c r="B1" s="149"/>
      <c r="C1" s="150" t="s">
        <v>35</v>
      </c>
      <c r="D1" s="151"/>
      <c r="E1" s="151"/>
      <c r="F1" s="151"/>
      <c r="G1" s="152"/>
    </row>
    <row r="2" spans="1:7" ht="24" thickBot="1" x14ac:dyDescent="0.3">
      <c r="A2" s="153"/>
      <c r="B2" s="154"/>
      <c r="C2" s="155" t="s">
        <v>46</v>
      </c>
      <c r="D2" s="156"/>
      <c r="E2" s="156"/>
      <c r="F2" s="156"/>
      <c r="G2" s="157"/>
    </row>
    <row r="3" spans="1:7" ht="24" thickBot="1" x14ac:dyDescent="0.3">
      <c r="A3" s="26"/>
      <c r="B3" s="37"/>
      <c r="C3" s="155" t="s">
        <v>47</v>
      </c>
      <c r="D3" s="156"/>
      <c r="E3" s="156"/>
      <c r="F3" s="156"/>
      <c r="G3" s="157"/>
    </row>
    <row r="4" spans="1:7" ht="24" customHeight="1" thickBot="1" x14ac:dyDescent="0.3">
      <c r="A4" s="213"/>
      <c r="B4" s="214"/>
      <c r="C4" s="189" t="s">
        <v>65</v>
      </c>
      <c r="D4" s="190"/>
      <c r="E4" s="190"/>
      <c r="F4" s="190"/>
      <c r="G4" s="191"/>
    </row>
    <row r="5" spans="1:7" ht="25.5" customHeight="1" thickBot="1" x14ac:dyDescent="0.3">
      <c r="A5" s="35"/>
      <c r="B5" s="36"/>
      <c r="C5" s="192"/>
      <c r="D5" s="193"/>
      <c r="E5" s="193"/>
      <c r="F5" s="193"/>
      <c r="G5" s="194"/>
    </row>
    <row r="6" spans="1:7" ht="24" thickBot="1" x14ac:dyDescent="0.35">
      <c r="A6" s="27"/>
      <c r="B6" s="27"/>
      <c r="C6" s="28"/>
      <c r="D6" s="28"/>
      <c r="E6" s="187" t="s">
        <v>59</v>
      </c>
      <c r="F6" s="188"/>
      <c r="G6" s="188"/>
    </row>
    <row r="7" spans="1:7" ht="21" x14ac:dyDescent="0.35">
      <c r="A7" s="202" t="s">
        <v>36</v>
      </c>
      <c r="B7" s="29" t="s">
        <v>37</v>
      </c>
      <c r="C7" s="204" t="s">
        <v>45</v>
      </c>
      <c r="D7" s="204"/>
      <c r="E7" s="204"/>
      <c r="F7" s="204"/>
      <c r="G7" s="205" t="s">
        <v>38</v>
      </c>
    </row>
    <row r="8" spans="1:7" ht="21.75" thickBot="1" x14ac:dyDescent="0.4">
      <c r="A8" s="203"/>
      <c r="B8" s="30" t="s">
        <v>39</v>
      </c>
      <c r="C8" s="207">
        <v>1</v>
      </c>
      <c r="D8" s="208"/>
      <c r="E8" s="208"/>
      <c r="F8" s="209"/>
      <c r="G8" s="206"/>
    </row>
    <row r="9" spans="1:7" ht="21.75" thickBot="1" x14ac:dyDescent="0.4">
      <c r="A9" s="31">
        <v>1</v>
      </c>
      <c r="B9" s="32" t="str">
        <f>orçamento!B15</f>
        <v>RECAPEAMENTO ASFALTICO</v>
      </c>
      <c r="C9" s="210">
        <f>orçamento!H19</f>
        <v>476700.00272499997</v>
      </c>
      <c r="D9" s="211"/>
      <c r="E9" s="211"/>
      <c r="F9" s="212"/>
      <c r="G9" s="33">
        <f>C9</f>
        <v>476700.00272499997</v>
      </c>
    </row>
    <row r="10" spans="1:7" ht="21.75" thickBot="1" x14ac:dyDescent="0.4">
      <c r="A10" s="31">
        <v>2</v>
      </c>
      <c r="B10" s="32" t="e">
        <f>orçamento!#REF!</f>
        <v>#REF!</v>
      </c>
      <c r="C10" s="210" t="e">
        <f>orçamento!#REF!</f>
        <v>#REF!</v>
      </c>
      <c r="D10" s="211"/>
      <c r="E10" s="211"/>
      <c r="F10" s="212"/>
      <c r="G10" s="33" t="e">
        <f>C10</f>
        <v>#REF!</v>
      </c>
    </row>
    <row r="11" spans="1:7" ht="21" x14ac:dyDescent="0.35">
      <c r="A11" s="31">
        <v>3</v>
      </c>
      <c r="B11" s="32" t="e">
        <f>orçamento!#REF!</f>
        <v>#REF!</v>
      </c>
      <c r="C11" s="210" t="e">
        <f>orçamento!#REF!</f>
        <v>#REF!</v>
      </c>
      <c r="D11" s="211"/>
      <c r="E11" s="211"/>
      <c r="F11" s="212"/>
      <c r="G11" s="33" t="e">
        <f>C11</f>
        <v>#REF!</v>
      </c>
    </row>
    <row r="12" spans="1:7" ht="21.75" thickBot="1" x14ac:dyDescent="0.4">
      <c r="A12" s="184" t="s">
        <v>40</v>
      </c>
      <c r="B12" s="185"/>
      <c r="C12" s="185"/>
      <c r="D12" s="185"/>
      <c r="E12" s="185"/>
      <c r="F12" s="186"/>
      <c r="G12" s="34" t="e">
        <f>SUM(G9,G10,G11)</f>
        <v>#REF!</v>
      </c>
    </row>
    <row r="13" spans="1:7" ht="21.75" thickBot="1" x14ac:dyDescent="0.4">
      <c r="A13" s="195"/>
      <c r="B13" s="196"/>
      <c r="C13" s="196"/>
      <c r="D13" s="196"/>
      <c r="E13" s="196"/>
      <c r="F13" s="196"/>
      <c r="G13" s="197"/>
    </row>
    <row r="14" spans="1:7" ht="27" thickBot="1" x14ac:dyDescent="0.45">
      <c r="A14" s="174" t="s">
        <v>41</v>
      </c>
      <c r="B14" s="175"/>
      <c r="C14" s="176"/>
      <c r="D14" s="177" t="s">
        <v>42</v>
      </c>
      <c r="E14" s="151"/>
      <c r="F14" s="151"/>
      <c r="G14" s="152"/>
    </row>
    <row r="15" spans="1:7" ht="18.75" x14ac:dyDescent="0.3">
      <c r="A15" s="178" t="s">
        <v>33</v>
      </c>
      <c r="B15" s="179"/>
      <c r="C15" s="180"/>
      <c r="D15" s="181" t="s">
        <v>43</v>
      </c>
      <c r="E15" s="182"/>
      <c r="F15" s="182"/>
      <c r="G15" s="183"/>
    </row>
    <row r="16" spans="1:7" ht="18.75" x14ac:dyDescent="0.3">
      <c r="A16" s="198" t="s">
        <v>27</v>
      </c>
      <c r="B16" s="199"/>
      <c r="C16" s="200"/>
      <c r="D16" s="201" t="s">
        <v>12</v>
      </c>
      <c r="E16" s="162"/>
      <c r="F16" s="162"/>
      <c r="G16" s="163"/>
    </row>
    <row r="17" spans="1:7" ht="18.75" x14ac:dyDescent="0.3">
      <c r="A17" s="158" t="s">
        <v>34</v>
      </c>
      <c r="B17" s="159"/>
      <c r="C17" s="160"/>
      <c r="D17" s="161" t="s">
        <v>44</v>
      </c>
      <c r="E17" s="162"/>
      <c r="F17" s="162"/>
      <c r="G17" s="163"/>
    </row>
    <row r="18" spans="1:7" x14ac:dyDescent="0.25">
      <c r="A18" s="164" t="s">
        <v>10</v>
      </c>
      <c r="B18" s="165"/>
      <c r="C18" s="166"/>
      <c r="D18" s="164" t="s">
        <v>10</v>
      </c>
      <c r="E18" s="162"/>
      <c r="F18" s="162"/>
      <c r="G18" s="163"/>
    </row>
    <row r="19" spans="1:7" x14ac:dyDescent="0.25">
      <c r="A19" s="164"/>
      <c r="B19" s="165"/>
      <c r="C19" s="166"/>
      <c r="D19" s="170"/>
      <c r="E19" s="162"/>
      <c r="F19" s="162"/>
      <c r="G19" s="163"/>
    </row>
    <row r="20" spans="1:7" ht="3" customHeight="1" x14ac:dyDescent="0.25">
      <c r="A20" s="164"/>
      <c r="B20" s="165"/>
      <c r="C20" s="166"/>
      <c r="D20" s="170"/>
      <c r="E20" s="162"/>
      <c r="F20" s="162"/>
      <c r="G20" s="163"/>
    </row>
    <row r="21" spans="1:7" ht="15.75" thickBot="1" x14ac:dyDescent="0.3">
      <c r="A21" s="167"/>
      <c r="B21" s="168"/>
      <c r="C21" s="169"/>
      <c r="D21" s="171"/>
      <c r="E21" s="172"/>
      <c r="F21" s="172"/>
      <c r="G21" s="173"/>
    </row>
  </sheetData>
  <mergeCells count="27">
    <mergeCell ref="A12:F12"/>
    <mergeCell ref="E6:G6"/>
    <mergeCell ref="C4:G5"/>
    <mergeCell ref="A13:G13"/>
    <mergeCell ref="A16:C16"/>
    <mergeCell ref="D16:G16"/>
    <mergeCell ref="A7:A8"/>
    <mergeCell ref="C7:F7"/>
    <mergeCell ref="G7:G8"/>
    <mergeCell ref="C8:F8"/>
    <mergeCell ref="C11:F11"/>
    <mergeCell ref="C10:F10"/>
    <mergeCell ref="C9:F9"/>
    <mergeCell ref="A4:B4"/>
    <mergeCell ref="A17:C17"/>
    <mergeCell ref="D17:G17"/>
    <mergeCell ref="A18:C21"/>
    <mergeCell ref="D18:G21"/>
    <mergeCell ref="A14:C14"/>
    <mergeCell ref="D14:G14"/>
    <mergeCell ref="A15:C15"/>
    <mergeCell ref="D15:G15"/>
    <mergeCell ref="A1:B1"/>
    <mergeCell ref="C1:G1"/>
    <mergeCell ref="A2:B2"/>
    <mergeCell ref="C2:G2"/>
    <mergeCell ref="C3:G3"/>
  </mergeCells>
  <pageMargins left="0.51181102362204722" right="0.51181102362204722" top="0.78740157480314965" bottom="0.78740157480314965" header="0.31496062992125984" footer="0.31496062992125984"/>
  <pageSetup paperSize="9" scale="93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zoomScale="90" zoomScaleNormal="90" workbookViewId="0">
      <selection activeCell="A8" sqref="A8"/>
    </sheetView>
  </sheetViews>
  <sheetFormatPr defaultRowHeight="15" x14ac:dyDescent="0.25"/>
  <cols>
    <col min="1" max="1" width="12.85546875" customWidth="1"/>
    <col min="2" max="3" width="29.28515625" customWidth="1"/>
    <col min="4" max="7" width="10.7109375" customWidth="1"/>
    <col min="8" max="8" width="21.7109375" customWidth="1"/>
  </cols>
  <sheetData>
    <row r="1" spans="1:8" x14ac:dyDescent="0.25">
      <c r="A1" s="241"/>
      <c r="B1" s="241"/>
      <c r="C1" s="241"/>
      <c r="D1" s="241"/>
      <c r="E1" s="241"/>
      <c r="F1" s="241"/>
      <c r="G1" s="241"/>
      <c r="H1" s="241"/>
    </row>
    <row r="2" spans="1:8" x14ac:dyDescent="0.25">
      <c r="A2" s="241"/>
      <c r="B2" s="241"/>
      <c r="C2" s="241"/>
      <c r="D2" s="241"/>
      <c r="E2" s="241"/>
      <c r="F2" s="241"/>
      <c r="G2" s="241"/>
      <c r="H2" s="241"/>
    </row>
    <row r="3" spans="1:8" x14ac:dyDescent="0.25">
      <c r="A3" s="241"/>
      <c r="B3" s="241"/>
      <c r="C3" s="241"/>
      <c r="D3" s="241"/>
      <c r="E3" s="241"/>
      <c r="F3" s="241"/>
      <c r="G3" s="241"/>
      <c r="H3" s="241"/>
    </row>
    <row r="4" spans="1:8" x14ac:dyDescent="0.25">
      <c r="A4" s="241"/>
      <c r="B4" s="241"/>
      <c r="C4" s="241"/>
      <c r="D4" s="241"/>
      <c r="E4" s="241"/>
      <c r="F4" s="241"/>
      <c r="G4" s="241"/>
      <c r="H4" s="241"/>
    </row>
    <row r="5" spans="1:8" x14ac:dyDescent="0.25">
      <c r="A5" s="241"/>
      <c r="B5" s="241"/>
      <c r="C5" s="241"/>
      <c r="D5" s="241"/>
      <c r="E5" s="241"/>
      <c r="F5" s="241"/>
      <c r="G5" s="241"/>
      <c r="H5" s="241"/>
    </row>
    <row r="6" spans="1:8" x14ac:dyDescent="0.25">
      <c r="A6" s="242" t="s">
        <v>19</v>
      </c>
      <c r="B6" s="242"/>
      <c r="C6" s="242"/>
      <c r="D6" s="242"/>
      <c r="E6" s="242"/>
      <c r="F6" s="242"/>
      <c r="G6" s="242"/>
      <c r="H6" s="242"/>
    </row>
    <row r="7" spans="1:8" x14ac:dyDescent="0.25">
      <c r="A7" s="242"/>
      <c r="B7" s="242"/>
      <c r="C7" s="242"/>
      <c r="D7" s="242"/>
      <c r="E7" s="242"/>
      <c r="F7" s="242"/>
      <c r="G7" s="242"/>
      <c r="H7" s="242"/>
    </row>
    <row r="8" spans="1:8" ht="15.75" x14ac:dyDescent="0.25">
      <c r="A8" s="6" t="s">
        <v>11</v>
      </c>
      <c r="B8" s="4"/>
      <c r="C8" s="4"/>
      <c r="D8" s="7"/>
      <c r="E8" s="8"/>
      <c r="F8" s="8"/>
      <c r="G8" s="8"/>
      <c r="H8" s="8"/>
    </row>
    <row r="9" spans="1:8" ht="15.75" x14ac:dyDescent="0.25">
      <c r="A9" s="12" t="s">
        <v>58</v>
      </c>
      <c r="B9" s="12"/>
      <c r="C9" s="12"/>
      <c r="D9" s="13"/>
      <c r="E9" s="14"/>
      <c r="F9" s="14"/>
      <c r="G9" s="14"/>
      <c r="H9" s="14"/>
    </row>
    <row r="10" spans="1:8" ht="15.75" x14ac:dyDescent="0.25">
      <c r="A10" s="12" t="s">
        <v>66</v>
      </c>
      <c r="B10" s="12"/>
      <c r="C10" s="12"/>
      <c r="D10" s="13"/>
      <c r="E10" s="14"/>
      <c r="F10" s="14"/>
      <c r="G10" s="14"/>
      <c r="H10" s="14"/>
    </row>
    <row r="11" spans="1:8" x14ac:dyDescent="0.25">
      <c r="A11" s="19"/>
      <c r="B11" s="20"/>
      <c r="C11" s="20"/>
      <c r="D11" s="38"/>
      <c r="E11" s="21"/>
      <c r="F11" s="21"/>
      <c r="G11" s="21"/>
      <c r="H11" s="21"/>
    </row>
    <row r="12" spans="1:8" ht="15.75" thickBot="1" x14ac:dyDescent="0.3">
      <c r="A12" s="19"/>
      <c r="B12" s="20"/>
      <c r="C12" s="20"/>
      <c r="D12" s="38"/>
      <c r="E12" s="21"/>
      <c r="F12" s="21"/>
      <c r="G12" s="21"/>
      <c r="H12" s="21"/>
    </row>
    <row r="13" spans="1:8" ht="15.75" thickBot="1" x14ac:dyDescent="0.3">
      <c r="A13" s="22" t="s">
        <v>20</v>
      </c>
      <c r="B13" s="39" t="s">
        <v>48</v>
      </c>
      <c r="C13" s="39" t="s">
        <v>2</v>
      </c>
      <c r="D13" s="243" t="s">
        <v>21</v>
      </c>
      <c r="E13" s="243"/>
      <c r="F13" s="244" t="s">
        <v>22</v>
      </c>
      <c r="G13" s="244"/>
      <c r="H13" s="23" t="s">
        <v>23</v>
      </c>
    </row>
    <row r="14" spans="1:8" x14ac:dyDescent="0.25">
      <c r="A14" s="218" t="s">
        <v>28</v>
      </c>
      <c r="B14" s="219"/>
      <c r="C14" s="219"/>
      <c r="D14" s="219"/>
      <c r="E14" s="219"/>
      <c r="F14" s="219"/>
      <c r="G14" s="219"/>
      <c r="H14" s="220"/>
    </row>
    <row r="15" spans="1:8" ht="60.75" thickBot="1" x14ac:dyDescent="0.3">
      <c r="A15" s="42">
        <v>1</v>
      </c>
      <c r="B15" s="25" t="s">
        <v>49</v>
      </c>
      <c r="C15" s="25" t="s">
        <v>50</v>
      </c>
      <c r="D15" s="240">
        <v>9.6999999999999993</v>
      </c>
      <c r="E15" s="240"/>
      <c r="F15" s="240">
        <v>36.5</v>
      </c>
      <c r="G15" s="240"/>
      <c r="H15" s="24">
        <f t="shared" ref="H15:H23" si="0">D15*F15</f>
        <v>354.04999999999995</v>
      </c>
    </row>
    <row r="16" spans="1:8" s="40" customFormat="1" ht="15.75" thickBot="1" x14ac:dyDescent="0.3">
      <c r="A16" s="218" t="s">
        <v>17</v>
      </c>
      <c r="B16" s="219"/>
      <c r="C16" s="219"/>
      <c r="D16" s="219"/>
      <c r="E16" s="219"/>
      <c r="F16" s="219"/>
      <c r="G16" s="219"/>
      <c r="H16" s="220"/>
    </row>
    <row r="17" spans="1:8" s="40" customFormat="1" x14ac:dyDescent="0.25">
      <c r="A17" s="221" t="s">
        <v>51</v>
      </c>
      <c r="B17" s="222"/>
      <c r="C17" s="222"/>
      <c r="D17" s="222"/>
      <c r="E17" s="222"/>
      <c r="F17" s="222"/>
      <c r="G17" s="222"/>
      <c r="H17" s="223"/>
    </row>
    <row r="18" spans="1:8" ht="45" x14ac:dyDescent="0.25">
      <c r="A18" s="42">
        <v>1</v>
      </c>
      <c r="B18" s="25" t="s">
        <v>29</v>
      </c>
      <c r="C18" s="25" t="s">
        <v>57</v>
      </c>
      <c r="D18" s="240">
        <v>8.5</v>
      </c>
      <c r="E18" s="240"/>
      <c r="F18" s="240">
        <v>125.4</v>
      </c>
      <c r="G18" s="240"/>
      <c r="H18" s="24">
        <f t="shared" si="0"/>
        <v>1065.9000000000001</v>
      </c>
    </row>
    <row r="19" spans="1:8" s="41" customFormat="1" ht="45" x14ac:dyDescent="0.25">
      <c r="A19" s="42">
        <v>2</v>
      </c>
      <c r="B19" s="25" t="s">
        <v>61</v>
      </c>
      <c r="C19" s="25" t="s">
        <v>62</v>
      </c>
      <c r="D19" s="245">
        <v>8.5</v>
      </c>
      <c r="E19" s="246"/>
      <c r="F19" s="245">
        <v>265.2</v>
      </c>
      <c r="G19" s="246"/>
      <c r="H19" s="24">
        <f t="shared" si="0"/>
        <v>2254.1999999999998</v>
      </c>
    </row>
    <row r="20" spans="1:8" ht="45" x14ac:dyDescent="0.25">
      <c r="A20" s="42">
        <v>3</v>
      </c>
      <c r="B20" s="25" t="s">
        <v>30</v>
      </c>
      <c r="C20" s="25" t="s">
        <v>56</v>
      </c>
      <c r="D20" s="240">
        <v>6.6</v>
      </c>
      <c r="E20" s="240"/>
      <c r="F20" s="240">
        <v>256.25</v>
      </c>
      <c r="G20" s="240"/>
      <c r="H20" s="24">
        <f t="shared" si="0"/>
        <v>1691.25</v>
      </c>
    </row>
    <row r="21" spans="1:8" ht="45" x14ac:dyDescent="0.25">
      <c r="A21" s="42">
        <v>4</v>
      </c>
      <c r="B21" s="25" t="s">
        <v>52</v>
      </c>
      <c r="C21" s="25" t="s">
        <v>56</v>
      </c>
      <c r="D21" s="240">
        <v>6.8</v>
      </c>
      <c r="E21" s="240"/>
      <c r="F21" s="240">
        <v>236.8</v>
      </c>
      <c r="G21" s="240"/>
      <c r="H21" s="24">
        <f t="shared" si="0"/>
        <v>1610.24</v>
      </c>
    </row>
    <row r="22" spans="1:8" ht="45" x14ac:dyDescent="0.25">
      <c r="A22" s="43">
        <v>5</v>
      </c>
      <c r="B22" s="25" t="s">
        <v>31</v>
      </c>
      <c r="C22" s="25" t="s">
        <v>55</v>
      </c>
      <c r="D22" s="240">
        <v>6.4</v>
      </c>
      <c r="E22" s="240"/>
      <c r="F22" s="240">
        <v>45.65</v>
      </c>
      <c r="G22" s="240"/>
      <c r="H22" s="24">
        <f t="shared" si="0"/>
        <v>292.16000000000003</v>
      </c>
    </row>
    <row r="23" spans="1:8" ht="45.75" thickBot="1" x14ac:dyDescent="0.3">
      <c r="A23" s="46">
        <v>6</v>
      </c>
      <c r="B23" s="45" t="s">
        <v>53</v>
      </c>
      <c r="C23" s="45" t="s">
        <v>54</v>
      </c>
      <c r="D23" s="247">
        <v>8.6</v>
      </c>
      <c r="E23" s="247"/>
      <c r="F23" s="247">
        <v>103.05</v>
      </c>
      <c r="G23" s="247"/>
      <c r="H23" s="47">
        <f t="shared" si="0"/>
        <v>886.2299999999999</v>
      </c>
    </row>
    <row r="24" spans="1:8" s="48" customFormat="1" x14ac:dyDescent="0.25">
      <c r="A24" s="221" t="s">
        <v>63</v>
      </c>
      <c r="B24" s="222"/>
      <c r="C24" s="222"/>
      <c r="D24" s="222"/>
      <c r="E24" s="222"/>
      <c r="F24" s="222"/>
      <c r="G24" s="222"/>
      <c r="H24" s="223"/>
    </row>
    <row r="25" spans="1:8" s="48" customFormat="1" ht="45.75" thickBot="1" x14ac:dyDescent="0.3">
      <c r="A25" s="42">
        <v>1</v>
      </c>
      <c r="B25" s="25" t="s">
        <v>64</v>
      </c>
      <c r="C25" s="25" t="s">
        <v>67</v>
      </c>
      <c r="D25" s="240">
        <v>5.85</v>
      </c>
      <c r="E25" s="240"/>
      <c r="F25" s="240">
        <v>119.2</v>
      </c>
      <c r="G25" s="240"/>
      <c r="H25" s="24">
        <f>D25*F25</f>
        <v>697.31999999999994</v>
      </c>
    </row>
    <row r="26" spans="1:8" s="40" customFormat="1" ht="15.75" thickBot="1" x14ac:dyDescent="0.3">
      <c r="A26" s="230" t="s">
        <v>32</v>
      </c>
      <c r="B26" s="231"/>
      <c r="C26" s="231"/>
      <c r="D26" s="231"/>
      <c r="E26" s="231"/>
      <c r="F26" s="231"/>
      <c r="G26" s="231"/>
      <c r="H26" s="44">
        <f>SUM(H15)</f>
        <v>354.04999999999995</v>
      </c>
    </row>
    <row r="27" spans="1:8" ht="15.75" thickBot="1" x14ac:dyDescent="0.3">
      <c r="A27" s="230" t="s">
        <v>24</v>
      </c>
      <c r="B27" s="231"/>
      <c r="C27" s="231"/>
      <c r="D27" s="231"/>
      <c r="E27" s="231"/>
      <c r="F27" s="231"/>
      <c r="G27" s="231"/>
      <c r="H27" s="44">
        <f>SUM(H18,H19,H20,H21,H22,H23,H25)</f>
        <v>8497.2999999999993</v>
      </c>
    </row>
    <row r="28" spans="1:8" ht="15.75" thickBot="1" x14ac:dyDescent="0.3">
      <c r="A28" s="232" t="s">
        <v>59</v>
      </c>
      <c r="B28" s="232"/>
      <c r="C28" s="232"/>
      <c r="D28" s="232"/>
      <c r="E28" s="232"/>
      <c r="F28" s="232"/>
      <c r="G28" s="232"/>
      <c r="H28" s="233"/>
    </row>
    <row r="29" spans="1:8" ht="15.75" thickBot="1" x14ac:dyDescent="0.3">
      <c r="A29" s="234" t="s">
        <v>8</v>
      </c>
      <c r="B29" s="235"/>
      <c r="C29" s="236"/>
      <c r="D29" s="237" t="s">
        <v>9</v>
      </c>
      <c r="E29" s="238"/>
      <c r="F29" s="238"/>
      <c r="G29" s="238"/>
      <c r="H29" s="239"/>
    </row>
    <row r="30" spans="1:8" x14ac:dyDescent="0.25">
      <c r="A30" s="224" t="s">
        <v>60</v>
      </c>
      <c r="B30" s="225"/>
      <c r="C30" s="226"/>
      <c r="D30" s="224" t="s">
        <v>25</v>
      </c>
      <c r="E30" s="225"/>
      <c r="F30" s="225"/>
      <c r="G30" s="225"/>
      <c r="H30" s="226"/>
    </row>
    <row r="31" spans="1:8" x14ac:dyDescent="0.25">
      <c r="A31" s="227" t="s">
        <v>26</v>
      </c>
      <c r="B31" s="228"/>
      <c r="C31" s="229"/>
      <c r="D31" s="227" t="s">
        <v>12</v>
      </c>
      <c r="E31" s="228"/>
      <c r="F31" s="228"/>
      <c r="G31" s="228"/>
      <c r="H31" s="229"/>
    </row>
    <row r="32" spans="1:8" x14ac:dyDescent="0.25">
      <c r="A32" s="227" t="s">
        <v>34</v>
      </c>
      <c r="B32" s="228"/>
      <c r="C32" s="229"/>
      <c r="D32" s="227" t="s">
        <v>13</v>
      </c>
      <c r="E32" s="228"/>
      <c r="F32" s="228"/>
      <c r="G32" s="228"/>
      <c r="H32" s="229"/>
    </row>
    <row r="33" spans="1:8" ht="15.75" thickBot="1" x14ac:dyDescent="0.3">
      <c r="A33" s="215"/>
      <c r="B33" s="216"/>
      <c r="C33" s="217"/>
      <c r="D33" s="215"/>
      <c r="E33" s="216"/>
      <c r="F33" s="216"/>
      <c r="G33" s="216"/>
      <c r="H33" s="217"/>
    </row>
  </sheetData>
  <mergeCells count="37">
    <mergeCell ref="A24:H24"/>
    <mergeCell ref="D25:E25"/>
    <mergeCell ref="F25:G25"/>
    <mergeCell ref="D19:E19"/>
    <mergeCell ref="F19:G19"/>
    <mergeCell ref="D23:E23"/>
    <mergeCell ref="F23:G23"/>
    <mergeCell ref="D20:E20"/>
    <mergeCell ref="F20:G20"/>
    <mergeCell ref="D21:E21"/>
    <mergeCell ref="F21:G21"/>
    <mergeCell ref="D22:E22"/>
    <mergeCell ref="F22:G22"/>
    <mergeCell ref="D18:E18"/>
    <mergeCell ref="F18:G18"/>
    <mergeCell ref="A1:H5"/>
    <mergeCell ref="A6:H7"/>
    <mergeCell ref="D13:E13"/>
    <mergeCell ref="F13:G13"/>
    <mergeCell ref="D15:E15"/>
    <mergeCell ref="F15:G15"/>
    <mergeCell ref="A33:C33"/>
    <mergeCell ref="D33:H33"/>
    <mergeCell ref="A14:H14"/>
    <mergeCell ref="A16:H16"/>
    <mergeCell ref="A17:H17"/>
    <mergeCell ref="A30:C30"/>
    <mergeCell ref="D30:H30"/>
    <mergeCell ref="A31:C31"/>
    <mergeCell ref="D31:H31"/>
    <mergeCell ref="A32:C32"/>
    <mergeCell ref="D32:H32"/>
    <mergeCell ref="A27:G27"/>
    <mergeCell ref="A28:H28"/>
    <mergeCell ref="A29:C29"/>
    <mergeCell ref="D29:H29"/>
    <mergeCell ref="A26:G26"/>
  </mergeCells>
  <pageMargins left="0.51181102362204722" right="0.51181102362204722" top="0.78740157480314965" bottom="0.78740157480314965" header="0.31496062992125984" footer="0.31496062992125984"/>
  <pageSetup paperSize="9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calculo</vt:lpstr>
      <vt:lpstr>orçamento!Area_de_impressao</vt:lpstr>
    </vt:vector>
  </TitlesOfParts>
  <Company>...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usuario</cp:lastModifiedBy>
  <cp:lastPrinted>2022-06-01T12:01:58Z</cp:lastPrinted>
  <dcterms:created xsi:type="dcterms:W3CDTF">2014-02-20T17:14:58Z</dcterms:created>
  <dcterms:modified xsi:type="dcterms:W3CDTF">2022-06-23T11:55:05Z</dcterms:modified>
</cp:coreProperties>
</file>